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 1" sheetId="1" r:id="rId1"/>
  </sheets>
  <calcPr calcId="145621"/>
</workbook>
</file>

<file path=xl/calcChain.xml><?xml version="1.0" encoding="utf-8"?>
<calcChain xmlns="http://schemas.openxmlformats.org/spreadsheetml/2006/main">
  <c r="W32" i="1" l="1"/>
  <c r="W33" i="1"/>
  <c r="W34" i="1"/>
  <c r="W35" i="1"/>
  <c r="W36" i="1"/>
  <c r="W37" i="1"/>
  <c r="W38" i="1"/>
  <c r="W39" i="1"/>
  <c r="W40" i="1"/>
  <c r="W41" i="1"/>
  <c r="W42" i="1"/>
  <c r="W43" i="1"/>
  <c r="W31" i="1"/>
  <c r="U10" i="1"/>
  <c r="U11" i="1"/>
  <c r="U12" i="1"/>
  <c r="U13" i="1"/>
  <c r="U14" i="1"/>
  <c r="U15" i="1"/>
  <c r="U16" i="1"/>
  <c r="U17" i="1"/>
  <c r="U18" i="1"/>
  <c r="U19" i="1"/>
  <c r="U9" i="1"/>
  <c r="D46" i="1" l="1"/>
  <c r="H22" i="1"/>
  <c r="F22" i="1"/>
  <c r="D22" i="1"/>
  <c r="V32" i="1"/>
  <c r="V33" i="1"/>
  <c r="V34" i="1"/>
  <c r="V35" i="1"/>
  <c r="V36" i="1"/>
  <c r="V37" i="1"/>
  <c r="V38" i="1"/>
  <c r="V39" i="1"/>
  <c r="V40" i="1"/>
  <c r="V41" i="1"/>
  <c r="V42" i="1"/>
  <c r="V43" i="1"/>
  <c r="V31" i="1"/>
  <c r="U32" i="1"/>
  <c r="U33" i="1"/>
  <c r="U34" i="1"/>
  <c r="U35" i="1"/>
  <c r="U36" i="1"/>
  <c r="U37" i="1"/>
  <c r="U38" i="1"/>
  <c r="U39" i="1"/>
  <c r="U40" i="1"/>
  <c r="U41" i="1"/>
  <c r="U42" i="1"/>
  <c r="U43" i="1"/>
  <c r="U31" i="1"/>
  <c r="T32" i="1"/>
  <c r="T33" i="1"/>
  <c r="T34" i="1"/>
  <c r="T35" i="1"/>
  <c r="T36" i="1"/>
  <c r="T37" i="1"/>
  <c r="T38" i="1"/>
  <c r="T39" i="1"/>
  <c r="T40" i="1"/>
  <c r="T41" i="1"/>
  <c r="T42" i="1"/>
  <c r="T43" i="1"/>
  <c r="T31" i="1"/>
  <c r="S32" i="1"/>
  <c r="S33" i="1"/>
  <c r="S34" i="1"/>
  <c r="S35" i="1"/>
  <c r="S36" i="1"/>
  <c r="S37" i="1"/>
  <c r="S38" i="1"/>
  <c r="S39" i="1"/>
  <c r="S40" i="1"/>
  <c r="S41" i="1"/>
  <c r="S42" i="1"/>
  <c r="S43" i="1"/>
  <c r="S31" i="1"/>
  <c r="H39" i="1"/>
  <c r="I39" i="1"/>
  <c r="H40" i="1"/>
  <c r="I40" i="1"/>
  <c r="H41" i="1"/>
  <c r="I41" i="1"/>
  <c r="H42" i="1"/>
  <c r="I42" i="1"/>
  <c r="H43" i="1"/>
  <c r="I43" i="1"/>
  <c r="H32" i="1"/>
  <c r="I32" i="1" s="1"/>
  <c r="M32" i="1"/>
  <c r="H33" i="1"/>
  <c r="M33" i="1" s="1"/>
  <c r="I33" i="1"/>
  <c r="H34" i="1"/>
  <c r="I34" i="1" s="1"/>
  <c r="M34" i="1"/>
  <c r="H35" i="1"/>
  <c r="M35" i="1" s="1"/>
  <c r="I35" i="1"/>
  <c r="H36" i="1"/>
  <c r="I36" i="1" s="1"/>
  <c r="H37" i="1"/>
  <c r="M37" i="1" s="1"/>
  <c r="I37" i="1"/>
  <c r="H38" i="1"/>
  <c r="I38" i="1" s="1"/>
  <c r="I31" i="1"/>
  <c r="H31" i="1"/>
  <c r="H25" i="1"/>
  <c r="M19" i="1"/>
  <c r="M18" i="1"/>
  <c r="M17" i="1"/>
  <c r="M16" i="1"/>
  <c r="M15" i="1"/>
  <c r="M14" i="1"/>
  <c r="M13" i="1"/>
  <c r="M12" i="1"/>
  <c r="M11" i="1"/>
  <c r="M10" i="1"/>
  <c r="M9" i="1"/>
  <c r="T10" i="1"/>
  <c r="T11" i="1"/>
  <c r="T12" i="1"/>
  <c r="T13" i="1"/>
  <c r="T14" i="1"/>
  <c r="T15" i="1"/>
  <c r="T16" i="1"/>
  <c r="T17" i="1"/>
  <c r="T18" i="1"/>
  <c r="T19" i="1"/>
  <c r="T9" i="1"/>
  <c r="S10" i="1"/>
  <c r="S11" i="1"/>
  <c r="S12" i="1"/>
  <c r="S13" i="1"/>
  <c r="S14" i="1"/>
  <c r="S15" i="1"/>
  <c r="S16" i="1"/>
  <c r="S17" i="1"/>
  <c r="S18" i="1"/>
  <c r="S19" i="1"/>
  <c r="S9" i="1"/>
  <c r="R10" i="1"/>
  <c r="R11" i="1"/>
  <c r="R12" i="1"/>
  <c r="R13" i="1"/>
  <c r="R14" i="1"/>
  <c r="R15" i="1"/>
  <c r="R16" i="1"/>
  <c r="R17" i="1"/>
  <c r="R18" i="1"/>
  <c r="R19" i="1"/>
  <c r="R9" i="1"/>
  <c r="I12" i="1"/>
  <c r="I13" i="1"/>
  <c r="I16" i="1"/>
  <c r="I19" i="1"/>
  <c r="H10" i="1"/>
  <c r="I10" i="1" s="1"/>
  <c r="H11" i="1"/>
  <c r="I11" i="1" s="1"/>
  <c r="H12" i="1"/>
  <c r="H13" i="1"/>
  <c r="H14" i="1"/>
  <c r="I14" i="1" s="1"/>
  <c r="H15" i="1"/>
  <c r="I15" i="1" s="1"/>
  <c r="H16" i="1"/>
  <c r="H17" i="1"/>
  <c r="I17" i="1" s="1"/>
  <c r="H18" i="1"/>
  <c r="I18" i="1" s="1"/>
  <c r="H19" i="1"/>
  <c r="H9" i="1"/>
  <c r="I9" i="1" s="1"/>
  <c r="L3" i="1"/>
  <c r="L2" i="1"/>
  <c r="M36" i="1" l="1"/>
  <c r="M38" i="1"/>
  <c r="H46" i="1"/>
  <c r="E25" i="1"/>
  <c r="F46" i="1" l="1"/>
  <c r="E49" i="1"/>
  <c r="M39" i="1"/>
  <c r="M40" i="1"/>
  <c r="M41" i="1"/>
  <c r="M42" i="1"/>
  <c r="M43" i="1"/>
  <c r="M31" i="1"/>
  <c r="G25" i="1"/>
  <c r="H49" i="1" l="1"/>
  <c r="F49" i="1"/>
  <c r="G49" i="1"/>
  <c r="F25" i="1"/>
</calcChain>
</file>

<file path=xl/sharedStrings.xml><?xml version="1.0" encoding="utf-8"?>
<sst xmlns="http://schemas.openxmlformats.org/spreadsheetml/2006/main" count="131" uniqueCount="62">
  <si>
    <t>Kind of Mouse:</t>
  </si>
  <si>
    <t>Gold Stolen (Accumulative):</t>
  </si>
  <si>
    <t>Points Stolen (Accumulative):</t>
  </si>
  <si>
    <t>Cheese Stolen (Accumulative):</t>
  </si>
  <si>
    <t>Times Caught (Accumulative):</t>
  </si>
  <si>
    <t>Times failed to catch (Accumulative):</t>
  </si>
  <si>
    <t>Points Received:</t>
  </si>
  <si>
    <t>Gold Received:</t>
  </si>
  <si>
    <t>Times attracted:</t>
  </si>
  <si>
    <t>Catch rate (%):</t>
  </si>
  <si>
    <t>Attraction Rate (%):</t>
  </si>
  <si>
    <t>Key:</t>
  </si>
  <si>
    <t>Anything in red, you have to fill in yourself. Don't fill in anything else.</t>
  </si>
  <si>
    <t>Value 1</t>
  </si>
  <si>
    <t>Value 2</t>
  </si>
  <si>
    <t>(Accumulative) means that you add onto the value instead of rewriting it</t>
  </si>
  <si>
    <t>Calculator (for addition):</t>
  </si>
  <si>
    <t>Answer:</t>
  </si>
  <si>
    <t>Copy value by hand (not by Ctrl + C)</t>
  </si>
  <si>
    <t>you will receive incorrect statistics if you overwrite instead.</t>
  </si>
  <si>
    <t>Calculator (for subtraction):</t>
  </si>
  <si>
    <t>Desert Architect</t>
  </si>
  <si>
    <t>Desert Nomad</t>
  </si>
  <si>
    <t>Falling Carpet</t>
  </si>
  <si>
    <t>Glass Blower</t>
  </si>
  <si>
    <t>Limestone Miner</t>
  </si>
  <si>
    <t>Lumberjack</t>
  </si>
  <si>
    <t>Market Guard</t>
  </si>
  <si>
    <t>Market Thief</t>
  </si>
  <si>
    <t>Pie Thief</t>
  </si>
  <si>
    <t>Snake Charmer</t>
  </si>
  <si>
    <t>Spice Merchant</t>
  </si>
  <si>
    <t>Amount of times the mouse has dropped loot (Accumulative):</t>
  </si>
  <si>
    <t>Limestone Bricks dropped (Accumulative):</t>
  </si>
  <si>
    <t>Coconut Timber dropped (Accumulative):</t>
  </si>
  <si>
    <t>Shards of Glass dropped (Accumulative):</t>
  </si>
  <si>
    <t>Average Bricks dropped:</t>
  </si>
  <si>
    <t>Average Timber dropped:</t>
  </si>
  <si>
    <t>Average Glass dropped:</t>
  </si>
  <si>
    <t>Amount of failed to attracts (Accumulative):</t>
  </si>
  <si>
    <t>Total Mice Caught:</t>
  </si>
  <si>
    <t>Total amount of attractions:</t>
  </si>
  <si>
    <t>Total hunts:</t>
  </si>
  <si>
    <t>Cheese Staled (Accumulative):</t>
  </si>
  <si>
    <t>Overall Catch Rate (%):</t>
  </si>
  <si>
    <t>Gold per Hunt:</t>
  </si>
  <si>
    <t>Cheese Cost:</t>
  </si>
  <si>
    <t>If you want to try it with multiple setups (this includes different cheese and charms), create copies of this document.</t>
  </si>
  <si>
    <t>Profit per Hunt:</t>
  </si>
  <si>
    <t>Muridae Market</t>
  </si>
  <si>
    <t>Points per Hunt:</t>
  </si>
  <si>
    <t>Without Artisan charms</t>
  </si>
  <si>
    <t>Blacksmith</t>
  </si>
  <si>
    <t>Mage Weaver</t>
  </si>
  <si>
    <t>Papryus dropped (Accumulative):</t>
  </si>
  <si>
    <t>Average Papryus dropped:</t>
  </si>
  <si>
    <t>With Artisan Charms</t>
  </si>
  <si>
    <t>Weapon:</t>
  </si>
  <si>
    <t>Write weapon here.</t>
  </si>
  <si>
    <t>Base:</t>
  </si>
  <si>
    <t>Write base here.</t>
  </si>
  <si>
    <t>Drop rate (%):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</si>
</sst>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topLeftCell="Q24" workbookViewId="0">
      <selection activeCell="V28" sqref="V28"/>
    </sheetView>
  </sheetViews>
  <sheetFormatPr defaultRowHeight="15" x14ac:dyDescent="0.25"/>
  <cols>
    <col min="3" max="3" width="28" customWidth="1"/>
    <col min="4" max="4" width="27.5703125" customWidth="1"/>
    <col min="5" max="5" width="35.7109375" customWidth="1"/>
    <col min="6" max="6" width="23" customWidth="1"/>
    <col min="7" max="7" width="17.28515625" customWidth="1"/>
    <col min="8" max="8" width="26.42578125" customWidth="1"/>
    <col min="9" max="9" width="20.140625" customWidth="1"/>
    <col min="10" max="10" width="26.7109375" customWidth="1"/>
    <col min="11" max="11" width="28" customWidth="1"/>
    <col min="12" max="12" width="28.85546875" customWidth="1"/>
    <col min="13" max="13" width="18.5703125" customWidth="1"/>
    <col min="14" max="14" width="55.42578125" customWidth="1"/>
    <col min="15" max="15" width="38" customWidth="1"/>
    <col min="16" max="16" width="37.85546875" customWidth="1"/>
    <col min="17" max="17" width="36.140625" customWidth="1"/>
    <col min="18" max="18" width="31.42578125" customWidth="1"/>
    <col min="19" max="19" width="23.140625" customWidth="1"/>
    <col min="20" max="20" width="22" customWidth="1"/>
    <col min="21" max="21" width="21.85546875" customWidth="1"/>
    <col min="22" max="22" width="24.42578125" customWidth="1"/>
    <col min="23" max="23" width="13" customWidth="1"/>
  </cols>
  <sheetData>
    <row r="1" spans="1:22" x14ac:dyDescent="0.25">
      <c r="A1" t="s">
        <v>49</v>
      </c>
      <c r="C1" s="2"/>
      <c r="D1" s="4" t="s">
        <v>11</v>
      </c>
      <c r="E1" s="3" t="s">
        <v>12</v>
      </c>
      <c r="F1" s="2"/>
      <c r="G1" s="2"/>
      <c r="H1" s="2"/>
      <c r="I1" s="7" t="s">
        <v>13</v>
      </c>
      <c r="J1" s="7" t="s">
        <v>14</v>
      </c>
      <c r="K1" s="4"/>
      <c r="L1" s="2"/>
      <c r="M1" s="2"/>
    </row>
    <row r="2" spans="1:22" x14ac:dyDescent="0.25">
      <c r="C2" s="2"/>
      <c r="D2" s="2"/>
      <c r="E2" s="3" t="s">
        <v>15</v>
      </c>
      <c r="F2" s="2"/>
      <c r="G2" s="2"/>
      <c r="H2" s="4" t="s">
        <v>16</v>
      </c>
      <c r="I2" s="5">
        <v>0</v>
      </c>
      <c r="J2" s="5">
        <v>0</v>
      </c>
      <c r="K2" s="4" t="s">
        <v>17</v>
      </c>
      <c r="L2" s="2">
        <f>I2+J2</f>
        <v>0</v>
      </c>
      <c r="M2" s="3" t="s">
        <v>18</v>
      </c>
    </row>
    <row r="3" spans="1:22" x14ac:dyDescent="0.25">
      <c r="C3" s="2"/>
      <c r="D3" s="2"/>
      <c r="E3" s="3" t="s">
        <v>19</v>
      </c>
      <c r="F3" s="2"/>
      <c r="G3" s="2"/>
      <c r="H3" s="4" t="s">
        <v>20</v>
      </c>
      <c r="I3" s="5">
        <v>0</v>
      </c>
      <c r="J3" s="5">
        <v>0</v>
      </c>
      <c r="K3" s="4" t="s">
        <v>17</v>
      </c>
      <c r="L3" s="2">
        <f>I3-J3</f>
        <v>0</v>
      </c>
      <c r="M3" s="2"/>
    </row>
    <row r="4" spans="1:22" x14ac:dyDescent="0.25">
      <c r="C4" s="8" t="s">
        <v>47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22" x14ac:dyDescent="0.25">
      <c r="D5" s="4" t="s">
        <v>57</v>
      </c>
      <c r="E5" s="6" t="s">
        <v>58</v>
      </c>
      <c r="F5" s="4" t="s">
        <v>59</v>
      </c>
      <c r="G5" s="6" t="s">
        <v>60</v>
      </c>
      <c r="H5" s="4"/>
      <c r="I5" s="12"/>
    </row>
    <row r="6" spans="1:22" ht="18.75" x14ac:dyDescent="0.3">
      <c r="B6" s="9" t="s">
        <v>51</v>
      </c>
      <c r="D6" s="4" t="s">
        <v>46</v>
      </c>
      <c r="E6" s="5">
        <v>600</v>
      </c>
      <c r="H6" s="4"/>
      <c r="I6" s="5"/>
    </row>
    <row r="8" spans="1:22" x14ac:dyDescent="0.25">
      <c r="C8" s="1" t="s">
        <v>0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</v>
      </c>
      <c r="K8" s="1" t="s">
        <v>2</v>
      </c>
      <c r="L8" s="1" t="s">
        <v>3</v>
      </c>
      <c r="M8" s="2" t="s">
        <v>10</v>
      </c>
      <c r="N8" s="1" t="s">
        <v>32</v>
      </c>
      <c r="O8" s="1" t="s">
        <v>33</v>
      </c>
      <c r="P8" s="2" t="s">
        <v>34</v>
      </c>
      <c r="Q8" s="2" t="s">
        <v>35</v>
      </c>
      <c r="R8" t="s">
        <v>36</v>
      </c>
      <c r="S8" t="s">
        <v>37</v>
      </c>
      <c r="T8" t="s">
        <v>38</v>
      </c>
      <c r="U8" s="14" t="s">
        <v>61</v>
      </c>
      <c r="V8" s="14"/>
    </row>
    <row r="9" spans="1:22" x14ac:dyDescent="0.25">
      <c r="C9" s="4" t="s">
        <v>21</v>
      </c>
      <c r="D9" s="5">
        <v>0</v>
      </c>
      <c r="E9" s="5">
        <v>0</v>
      </c>
      <c r="F9">
        <v>10000</v>
      </c>
      <c r="G9">
        <v>2400</v>
      </c>
      <c r="H9">
        <f>D9+E9</f>
        <v>0</v>
      </c>
      <c r="I9" t="e">
        <f>(D9/H9)*100</f>
        <v>#DIV/0!</v>
      </c>
      <c r="J9" s="5">
        <v>0</v>
      </c>
      <c r="K9" s="5">
        <v>0</v>
      </c>
      <c r="L9" s="5">
        <v>0</v>
      </c>
      <c r="M9" s="10" t="e">
        <f>(H9/H22)*100</f>
        <v>#DIV/0!</v>
      </c>
      <c r="N9" s="5">
        <v>0</v>
      </c>
      <c r="O9" s="5">
        <v>0</v>
      </c>
      <c r="P9" s="5">
        <v>0</v>
      </c>
      <c r="Q9" s="5">
        <v>0</v>
      </c>
      <c r="R9" s="10" t="e">
        <f>O9/N9</f>
        <v>#DIV/0!</v>
      </c>
      <c r="S9" s="10" t="e">
        <f>P9/N9</f>
        <v>#DIV/0!</v>
      </c>
      <c r="T9" s="10" t="e">
        <f>Q9/N9</f>
        <v>#DIV/0!</v>
      </c>
      <c r="U9" s="15" t="e">
        <f>(N9/D9)*100</f>
        <v>#DIV/0!</v>
      </c>
      <c r="V9" s="15" t="s">
        <v>21</v>
      </c>
    </row>
    <row r="10" spans="1:22" x14ac:dyDescent="0.25">
      <c r="C10" s="4" t="s">
        <v>22</v>
      </c>
      <c r="D10" s="5">
        <v>0</v>
      </c>
      <c r="E10" s="5">
        <v>0</v>
      </c>
      <c r="F10">
        <v>40000</v>
      </c>
      <c r="G10">
        <v>4000</v>
      </c>
      <c r="H10" s="2">
        <f t="shared" ref="H10:H19" si="0">D10+E10</f>
        <v>0</v>
      </c>
      <c r="I10" s="2" t="e">
        <f t="shared" ref="I10:I19" si="1">(D10/H10)*100</f>
        <v>#DIV/0!</v>
      </c>
      <c r="J10" s="5">
        <v>0</v>
      </c>
      <c r="K10" s="5">
        <v>0</v>
      </c>
      <c r="L10" s="5">
        <v>0</v>
      </c>
      <c r="M10" s="10" t="e">
        <f>(H10/H22)*100</f>
        <v>#DIV/0!</v>
      </c>
      <c r="N10" s="5">
        <v>0</v>
      </c>
      <c r="O10" s="5">
        <v>0</v>
      </c>
      <c r="P10" s="5">
        <v>0</v>
      </c>
      <c r="Q10" s="5">
        <v>0</v>
      </c>
      <c r="R10" s="10" t="e">
        <f t="shared" ref="R10:R19" si="2">O10/N10</f>
        <v>#DIV/0!</v>
      </c>
      <c r="S10" s="10" t="e">
        <f t="shared" ref="S10:S19" si="3">P10/N10</f>
        <v>#DIV/0!</v>
      </c>
      <c r="T10" s="10" t="e">
        <f t="shared" ref="T10:T19" si="4">Q10/N10</f>
        <v>#DIV/0!</v>
      </c>
      <c r="U10" s="15" t="e">
        <f t="shared" ref="U10:U19" si="5">(N10/D10)*100</f>
        <v>#DIV/0!</v>
      </c>
      <c r="V10" s="15" t="s">
        <v>22</v>
      </c>
    </row>
    <row r="11" spans="1:22" x14ac:dyDescent="0.25">
      <c r="C11" s="4" t="s">
        <v>23</v>
      </c>
      <c r="D11" s="5">
        <v>0</v>
      </c>
      <c r="E11" s="5">
        <v>0</v>
      </c>
      <c r="F11">
        <v>9800</v>
      </c>
      <c r="G11">
        <v>1600</v>
      </c>
      <c r="H11" s="2">
        <f t="shared" si="0"/>
        <v>0</v>
      </c>
      <c r="I11" s="2" t="e">
        <f t="shared" si="1"/>
        <v>#DIV/0!</v>
      </c>
      <c r="J11" s="5">
        <v>0</v>
      </c>
      <c r="K11" s="5">
        <v>0</v>
      </c>
      <c r="L11" s="5">
        <v>0</v>
      </c>
      <c r="M11" s="10" t="e">
        <f>(H11/H22)*100</f>
        <v>#DIV/0!</v>
      </c>
      <c r="N11" s="5">
        <v>0</v>
      </c>
      <c r="O11" s="5">
        <v>0</v>
      </c>
      <c r="P11" s="5">
        <v>0</v>
      </c>
      <c r="Q11" s="5">
        <v>0</v>
      </c>
      <c r="R11" s="10" t="e">
        <f t="shared" si="2"/>
        <v>#DIV/0!</v>
      </c>
      <c r="S11" s="10" t="e">
        <f t="shared" si="3"/>
        <v>#DIV/0!</v>
      </c>
      <c r="T11" s="10" t="e">
        <f t="shared" si="4"/>
        <v>#DIV/0!</v>
      </c>
      <c r="U11" s="15" t="e">
        <f t="shared" si="5"/>
        <v>#DIV/0!</v>
      </c>
      <c r="V11" s="15" t="s">
        <v>23</v>
      </c>
    </row>
    <row r="12" spans="1:22" x14ac:dyDescent="0.25">
      <c r="C12" s="4" t="s">
        <v>24</v>
      </c>
      <c r="D12" s="5">
        <v>0</v>
      </c>
      <c r="E12" s="5">
        <v>0</v>
      </c>
      <c r="F12">
        <v>18000</v>
      </c>
      <c r="G12">
        <v>6000</v>
      </c>
      <c r="H12" s="2">
        <f t="shared" si="0"/>
        <v>0</v>
      </c>
      <c r="I12" s="2" t="e">
        <f t="shared" si="1"/>
        <v>#DIV/0!</v>
      </c>
      <c r="J12" s="5">
        <v>0</v>
      </c>
      <c r="K12" s="5">
        <v>0</v>
      </c>
      <c r="L12" s="5">
        <v>0</v>
      </c>
      <c r="M12" s="10" t="e">
        <f>(H12/H22)*100</f>
        <v>#DIV/0!</v>
      </c>
      <c r="N12" s="5">
        <v>0</v>
      </c>
      <c r="O12" s="5">
        <v>0</v>
      </c>
      <c r="P12" s="5">
        <v>0</v>
      </c>
      <c r="Q12" s="5">
        <v>0</v>
      </c>
      <c r="R12" s="10" t="e">
        <f t="shared" si="2"/>
        <v>#DIV/0!</v>
      </c>
      <c r="S12" s="10" t="e">
        <f t="shared" si="3"/>
        <v>#DIV/0!</v>
      </c>
      <c r="T12" s="10" t="e">
        <f t="shared" si="4"/>
        <v>#DIV/0!</v>
      </c>
      <c r="U12" s="15" t="e">
        <f t="shared" si="5"/>
        <v>#DIV/0!</v>
      </c>
      <c r="V12" s="15" t="s">
        <v>24</v>
      </c>
    </row>
    <row r="13" spans="1:22" x14ac:dyDescent="0.25">
      <c r="C13" s="4" t="s">
        <v>25</v>
      </c>
      <c r="D13" s="5">
        <v>0</v>
      </c>
      <c r="E13" s="5">
        <v>0</v>
      </c>
      <c r="F13">
        <v>14000</v>
      </c>
      <c r="G13">
        <v>5200</v>
      </c>
      <c r="H13" s="2">
        <f t="shared" si="0"/>
        <v>0</v>
      </c>
      <c r="I13" s="2" t="e">
        <f t="shared" si="1"/>
        <v>#DIV/0!</v>
      </c>
      <c r="J13" s="5">
        <v>0</v>
      </c>
      <c r="K13" s="5">
        <v>0</v>
      </c>
      <c r="L13" s="5">
        <v>0</v>
      </c>
      <c r="M13" s="10" t="e">
        <f>(H13/H22)*100</f>
        <v>#DIV/0!</v>
      </c>
      <c r="N13" s="5">
        <v>0</v>
      </c>
      <c r="O13" s="5">
        <v>0</v>
      </c>
      <c r="P13" s="5">
        <v>0</v>
      </c>
      <c r="Q13" s="5">
        <v>0</v>
      </c>
      <c r="R13" s="10" t="e">
        <f t="shared" si="2"/>
        <v>#DIV/0!</v>
      </c>
      <c r="S13" s="10" t="e">
        <f t="shared" si="3"/>
        <v>#DIV/0!</v>
      </c>
      <c r="T13" s="10" t="e">
        <f t="shared" si="4"/>
        <v>#DIV/0!</v>
      </c>
      <c r="U13" s="15" t="e">
        <f t="shared" si="5"/>
        <v>#DIV/0!</v>
      </c>
      <c r="V13" s="15" t="s">
        <v>25</v>
      </c>
    </row>
    <row r="14" spans="1:22" x14ac:dyDescent="0.25">
      <c r="C14" s="4" t="s">
        <v>26</v>
      </c>
      <c r="D14" s="5">
        <v>0</v>
      </c>
      <c r="E14" s="5">
        <v>0</v>
      </c>
      <c r="F14">
        <v>15500</v>
      </c>
      <c r="G14">
        <v>3000</v>
      </c>
      <c r="H14" s="2">
        <f t="shared" si="0"/>
        <v>0</v>
      </c>
      <c r="I14" s="2" t="e">
        <f t="shared" si="1"/>
        <v>#DIV/0!</v>
      </c>
      <c r="J14" s="5">
        <v>0</v>
      </c>
      <c r="K14" s="5">
        <v>0</v>
      </c>
      <c r="L14" s="5">
        <v>0</v>
      </c>
      <c r="M14" s="10" t="e">
        <f>(H14/H22)*100</f>
        <v>#DIV/0!</v>
      </c>
      <c r="N14" s="5">
        <v>0</v>
      </c>
      <c r="O14" s="5">
        <v>0</v>
      </c>
      <c r="P14" s="5">
        <v>0</v>
      </c>
      <c r="Q14" s="5">
        <v>0</v>
      </c>
      <c r="R14" s="10" t="e">
        <f t="shared" si="2"/>
        <v>#DIV/0!</v>
      </c>
      <c r="S14" s="10" t="e">
        <f t="shared" si="3"/>
        <v>#DIV/0!</v>
      </c>
      <c r="T14" s="10" t="e">
        <f t="shared" si="4"/>
        <v>#DIV/0!</v>
      </c>
      <c r="U14" s="15" t="e">
        <f t="shared" si="5"/>
        <v>#DIV/0!</v>
      </c>
      <c r="V14" s="15" t="s">
        <v>26</v>
      </c>
    </row>
    <row r="15" spans="1:22" x14ac:dyDescent="0.25">
      <c r="C15" s="4" t="s">
        <v>27</v>
      </c>
      <c r="D15" s="5">
        <v>0</v>
      </c>
      <c r="E15" s="5">
        <v>0</v>
      </c>
      <c r="F15">
        <v>22000</v>
      </c>
      <c r="G15">
        <v>8000</v>
      </c>
      <c r="H15" s="2">
        <f t="shared" si="0"/>
        <v>0</v>
      </c>
      <c r="I15" s="2" t="e">
        <f t="shared" si="1"/>
        <v>#DIV/0!</v>
      </c>
      <c r="J15" s="5">
        <v>0</v>
      </c>
      <c r="K15" s="5">
        <v>0</v>
      </c>
      <c r="L15" s="5">
        <v>0</v>
      </c>
      <c r="M15" s="10" t="e">
        <f>(H15/H22)*100</f>
        <v>#DIV/0!</v>
      </c>
      <c r="N15" s="5">
        <v>0</v>
      </c>
      <c r="O15" s="5">
        <v>0</v>
      </c>
      <c r="P15" s="5">
        <v>0</v>
      </c>
      <c r="Q15" s="5">
        <v>0</v>
      </c>
      <c r="R15" s="10" t="e">
        <f t="shared" si="2"/>
        <v>#DIV/0!</v>
      </c>
      <c r="S15" s="10" t="e">
        <f t="shared" si="3"/>
        <v>#DIV/0!</v>
      </c>
      <c r="T15" s="10" t="e">
        <f t="shared" si="4"/>
        <v>#DIV/0!</v>
      </c>
      <c r="U15" s="15" t="e">
        <f t="shared" si="5"/>
        <v>#DIV/0!</v>
      </c>
      <c r="V15" s="15" t="s">
        <v>27</v>
      </c>
    </row>
    <row r="16" spans="1:22" x14ac:dyDescent="0.25">
      <c r="C16" s="4" t="s">
        <v>28</v>
      </c>
      <c r="D16" s="5">
        <v>0</v>
      </c>
      <c r="E16" s="5">
        <v>0</v>
      </c>
      <c r="F16">
        <v>25000</v>
      </c>
      <c r="G16">
        <v>9000</v>
      </c>
      <c r="H16" s="2">
        <f t="shared" si="0"/>
        <v>0</v>
      </c>
      <c r="I16" s="2" t="e">
        <f t="shared" si="1"/>
        <v>#DIV/0!</v>
      </c>
      <c r="J16" s="5">
        <v>0</v>
      </c>
      <c r="K16" s="5">
        <v>0</v>
      </c>
      <c r="L16" s="5">
        <v>0</v>
      </c>
      <c r="M16" s="10" t="e">
        <f>(H16/H22)*100</f>
        <v>#DIV/0!</v>
      </c>
      <c r="N16" s="5">
        <v>0</v>
      </c>
      <c r="O16" s="5">
        <v>0</v>
      </c>
      <c r="P16" s="5">
        <v>0</v>
      </c>
      <c r="Q16" s="5">
        <v>0</v>
      </c>
      <c r="R16" s="10" t="e">
        <f t="shared" si="2"/>
        <v>#DIV/0!</v>
      </c>
      <c r="S16" s="10" t="e">
        <f t="shared" si="3"/>
        <v>#DIV/0!</v>
      </c>
      <c r="T16" s="10" t="e">
        <f t="shared" si="4"/>
        <v>#DIV/0!</v>
      </c>
      <c r="U16" s="15" t="e">
        <f t="shared" si="5"/>
        <v>#DIV/0!</v>
      </c>
      <c r="V16" s="15" t="s">
        <v>28</v>
      </c>
    </row>
    <row r="17" spans="1:24" x14ac:dyDescent="0.25">
      <c r="C17" s="4" t="s">
        <v>29</v>
      </c>
      <c r="D17" s="5">
        <v>0</v>
      </c>
      <c r="E17" s="5">
        <v>0</v>
      </c>
      <c r="F17">
        <v>8250</v>
      </c>
      <c r="G17">
        <v>900</v>
      </c>
      <c r="H17" s="2">
        <f t="shared" si="0"/>
        <v>0</v>
      </c>
      <c r="I17" s="2" t="e">
        <f t="shared" si="1"/>
        <v>#DIV/0!</v>
      </c>
      <c r="J17" s="5">
        <v>0</v>
      </c>
      <c r="K17" s="5">
        <v>0</v>
      </c>
      <c r="L17" s="5">
        <v>0</v>
      </c>
      <c r="M17" s="10" t="e">
        <f>(H17/H22)*100</f>
        <v>#DIV/0!</v>
      </c>
      <c r="N17" s="5">
        <v>0</v>
      </c>
      <c r="O17" s="5">
        <v>0</v>
      </c>
      <c r="P17" s="5">
        <v>0</v>
      </c>
      <c r="Q17" s="5">
        <v>0</v>
      </c>
      <c r="R17" s="10" t="e">
        <f t="shared" si="2"/>
        <v>#DIV/0!</v>
      </c>
      <c r="S17" s="10" t="e">
        <f t="shared" si="3"/>
        <v>#DIV/0!</v>
      </c>
      <c r="T17" s="10" t="e">
        <f t="shared" si="4"/>
        <v>#DIV/0!</v>
      </c>
      <c r="U17" s="15" t="e">
        <f t="shared" si="5"/>
        <v>#DIV/0!</v>
      </c>
      <c r="V17" s="15" t="s">
        <v>29</v>
      </c>
    </row>
    <row r="18" spans="1:24" x14ac:dyDescent="0.25">
      <c r="C18" s="4" t="s">
        <v>30</v>
      </c>
      <c r="D18" s="5">
        <v>0</v>
      </c>
      <c r="E18" s="5">
        <v>0</v>
      </c>
      <c r="F18">
        <v>4200</v>
      </c>
      <c r="G18">
        <v>600</v>
      </c>
      <c r="H18" s="2">
        <f t="shared" si="0"/>
        <v>0</v>
      </c>
      <c r="I18" s="2" t="e">
        <f t="shared" si="1"/>
        <v>#DIV/0!</v>
      </c>
      <c r="J18" s="5">
        <v>0</v>
      </c>
      <c r="K18" s="5">
        <v>0</v>
      </c>
      <c r="L18" s="5">
        <v>0</v>
      </c>
      <c r="M18" s="10" t="e">
        <f>(H18/H22)*100</f>
        <v>#DIV/0!</v>
      </c>
      <c r="N18" s="5">
        <v>0</v>
      </c>
      <c r="O18" s="5">
        <v>0</v>
      </c>
      <c r="P18" s="5">
        <v>0</v>
      </c>
      <c r="Q18" s="5">
        <v>0</v>
      </c>
      <c r="R18" s="10" t="e">
        <f t="shared" si="2"/>
        <v>#DIV/0!</v>
      </c>
      <c r="S18" s="10" t="e">
        <f t="shared" si="3"/>
        <v>#DIV/0!</v>
      </c>
      <c r="T18" s="10" t="e">
        <f t="shared" si="4"/>
        <v>#DIV/0!</v>
      </c>
      <c r="U18" s="15" t="e">
        <f t="shared" si="5"/>
        <v>#DIV/0!</v>
      </c>
      <c r="V18" s="15" t="s">
        <v>30</v>
      </c>
    </row>
    <row r="19" spans="1:24" x14ac:dyDescent="0.25">
      <c r="C19" s="4" t="s">
        <v>31</v>
      </c>
      <c r="D19" s="5">
        <v>0</v>
      </c>
      <c r="E19" s="5">
        <v>0</v>
      </c>
      <c r="F19">
        <v>11000</v>
      </c>
      <c r="G19">
        <v>2400</v>
      </c>
      <c r="H19" s="2">
        <f t="shared" si="0"/>
        <v>0</v>
      </c>
      <c r="I19" s="2" t="e">
        <f t="shared" si="1"/>
        <v>#DIV/0!</v>
      </c>
      <c r="J19" s="5">
        <v>0</v>
      </c>
      <c r="K19" s="5">
        <v>0</v>
      </c>
      <c r="L19" s="5">
        <v>0</v>
      </c>
      <c r="M19" s="10" t="e">
        <f>(H19/H22)*100</f>
        <v>#DIV/0!</v>
      </c>
      <c r="N19" s="5">
        <v>0</v>
      </c>
      <c r="O19" s="5">
        <v>0</v>
      </c>
      <c r="P19" s="5">
        <v>0</v>
      </c>
      <c r="Q19" s="5">
        <v>0</v>
      </c>
      <c r="R19" s="10" t="e">
        <f t="shared" si="2"/>
        <v>#DIV/0!</v>
      </c>
      <c r="S19" s="10" t="e">
        <f t="shared" si="3"/>
        <v>#DIV/0!</v>
      </c>
      <c r="T19" s="10" t="e">
        <f t="shared" si="4"/>
        <v>#DIV/0!</v>
      </c>
      <c r="U19" s="15" t="e">
        <f t="shared" si="5"/>
        <v>#DIV/0!</v>
      </c>
      <c r="V19" s="15" t="s">
        <v>31</v>
      </c>
    </row>
    <row r="21" spans="1:24" x14ac:dyDescent="0.25">
      <c r="C21" s="4" t="s">
        <v>39</v>
      </c>
      <c r="D21" s="11" t="s">
        <v>40</v>
      </c>
      <c r="F21" t="s">
        <v>42</v>
      </c>
      <c r="H21" t="s">
        <v>41</v>
      </c>
    </row>
    <row r="22" spans="1:24" x14ac:dyDescent="0.25">
      <c r="C22" s="5">
        <v>0</v>
      </c>
      <c r="D22">
        <f>D9+D10+D11+D12+D13+D14+D15+D16+D17+D18+D19</f>
        <v>0</v>
      </c>
      <c r="F22">
        <f>C22+H22</f>
        <v>0</v>
      </c>
      <c r="H22">
        <f>H9+H10+H11+H12+H13+H14+H15+H16+H17+H18+H19</f>
        <v>0</v>
      </c>
    </row>
    <row r="24" spans="1:24" x14ac:dyDescent="0.25">
      <c r="C24" t="s">
        <v>43</v>
      </c>
      <c r="E24" t="s">
        <v>44</v>
      </c>
      <c r="F24" t="s">
        <v>45</v>
      </c>
      <c r="G24" t="s">
        <v>48</v>
      </c>
      <c r="H24" t="s">
        <v>50</v>
      </c>
    </row>
    <row r="25" spans="1:24" x14ac:dyDescent="0.25">
      <c r="C25" s="5">
        <v>0</v>
      </c>
      <c r="E25" t="e">
        <f>(D22/H22)*100</f>
        <v>#DIV/0!</v>
      </c>
      <c r="F25" t="e">
        <f>(((D9*G9)-J9)+((D10*G10)-J10)+((D11*G11)-J11)+((D12*G12)-J12)+((D13*G13)-J13)+((D14*G14)-J14)+((D15*G15)-J15)+((D16*G16)-J16)+((D17*G17)-J17)+((D18*G18)-J18)+((D19*G19)-J19))/F22</f>
        <v>#DIV/0!</v>
      </c>
      <c r="G25" t="e">
        <f>((((D9*G9)-J9)+((D10*G10)-J10)+((D11*G11)-J11)+((D12*G12)-J12)+((D13*G13)-J13)+((D14*G14)-J14)+((D15*G15)-J15)+((D16*G16)-J16)+((D17*G17)-J17)+((D18*G18)-J18)+((D19*G19)-J19))/F22)-(((F22-(C22-C25)+L9+L10+L11+L12+L13+L14+L15+L16+L17+L18+L19)/F22)*E6)</f>
        <v>#DIV/0!</v>
      </c>
      <c r="H25" t="e">
        <f>(((D9*F9)-K9)+((D10*F10)-K10)+((D11*F11)-K11)+((D12*F12)-K12)+((D13*F13)-K13)+((D14*F14)-K14)+((D15*F15)-K15)+((D16*F16)-K16)+((D17*F17)-K17)+((D18*F18)-K18)+((D19*F19)-K19))/F22</f>
        <v>#DIV/0!</v>
      </c>
    </row>
    <row r="26" spans="1:24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8.75" x14ac:dyDescent="0.3">
      <c r="B27" s="9" t="s">
        <v>56</v>
      </c>
      <c r="D27" s="4" t="s">
        <v>57</v>
      </c>
      <c r="E27" s="6" t="s">
        <v>58</v>
      </c>
      <c r="F27" s="4" t="s">
        <v>59</v>
      </c>
      <c r="G27" s="6" t="s">
        <v>60</v>
      </c>
      <c r="H27" s="4"/>
      <c r="I27" s="12"/>
    </row>
    <row r="28" spans="1:24" x14ac:dyDescent="0.25">
      <c r="B28" s="3"/>
      <c r="D28" s="4" t="s">
        <v>46</v>
      </c>
      <c r="E28" s="5">
        <v>600</v>
      </c>
      <c r="F28" s="2"/>
      <c r="G28" s="2"/>
      <c r="H28" s="4"/>
      <c r="I28" s="5"/>
    </row>
    <row r="30" spans="1:24" x14ac:dyDescent="0.25">
      <c r="B30" s="2"/>
      <c r="C30" s="2" t="s">
        <v>0</v>
      </c>
      <c r="D30" s="2" t="s">
        <v>4</v>
      </c>
      <c r="E30" s="2" t="s">
        <v>5</v>
      </c>
      <c r="F30" s="2" t="s">
        <v>6</v>
      </c>
      <c r="G30" s="2" t="s">
        <v>7</v>
      </c>
      <c r="H30" s="2" t="s">
        <v>8</v>
      </c>
      <c r="I30" s="2" t="s">
        <v>9</v>
      </c>
      <c r="J30" s="2" t="s">
        <v>1</v>
      </c>
      <c r="K30" s="2" t="s">
        <v>2</v>
      </c>
      <c r="L30" s="2" t="s">
        <v>3</v>
      </c>
      <c r="M30" s="2" t="s">
        <v>10</v>
      </c>
      <c r="N30" s="2" t="s">
        <v>32</v>
      </c>
      <c r="O30" s="2" t="s">
        <v>33</v>
      </c>
      <c r="P30" s="2" t="s">
        <v>34</v>
      </c>
      <c r="Q30" s="2" t="s">
        <v>35</v>
      </c>
      <c r="R30" s="2" t="s">
        <v>54</v>
      </c>
      <c r="S30" s="2" t="s">
        <v>36</v>
      </c>
      <c r="T30" s="2" t="s">
        <v>37</v>
      </c>
      <c r="U30" s="2" t="s">
        <v>38</v>
      </c>
      <c r="V30" t="s">
        <v>55</v>
      </c>
      <c r="W30" s="16" t="s">
        <v>61</v>
      </c>
      <c r="X30" s="16"/>
    </row>
    <row r="31" spans="1:24" x14ac:dyDescent="0.25">
      <c r="B31" s="2"/>
      <c r="C31" s="4" t="s">
        <v>52</v>
      </c>
      <c r="D31" s="5">
        <v>0</v>
      </c>
      <c r="E31" s="5">
        <v>0</v>
      </c>
      <c r="F31" s="2">
        <v>21000</v>
      </c>
      <c r="G31" s="2">
        <v>6000</v>
      </c>
      <c r="H31" s="2">
        <f>D31+E31</f>
        <v>0</v>
      </c>
      <c r="I31" s="2" t="e">
        <f>(D31/H31)*100</f>
        <v>#DIV/0!</v>
      </c>
      <c r="J31" s="5">
        <v>0</v>
      </c>
      <c r="K31" s="5">
        <v>0</v>
      </c>
      <c r="L31" s="5">
        <v>0</v>
      </c>
      <c r="M31" s="10" t="e">
        <f>(H31/H44)*100</f>
        <v>#DIV/0!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10" t="e">
        <f>O31/N31</f>
        <v>#DIV/0!</v>
      </c>
      <c r="T31" s="10" t="e">
        <f>P31/N31</f>
        <v>#DIV/0!</v>
      </c>
      <c r="U31" s="10" t="e">
        <f>Q31/N31</f>
        <v>#DIV/0!</v>
      </c>
      <c r="V31" t="e">
        <f>R31/N31</f>
        <v>#DIV/0!</v>
      </c>
      <c r="W31" s="17" t="e">
        <f>(N31/D31)*100</f>
        <v>#DIV/0!</v>
      </c>
      <c r="X31" s="17" t="s">
        <v>52</v>
      </c>
    </row>
    <row r="32" spans="1:24" x14ac:dyDescent="0.25">
      <c r="B32" s="2"/>
      <c r="C32" s="4" t="s">
        <v>21</v>
      </c>
      <c r="D32" s="5">
        <v>0</v>
      </c>
      <c r="E32" s="5">
        <v>0</v>
      </c>
      <c r="F32" s="2">
        <v>10000</v>
      </c>
      <c r="G32" s="2">
        <v>2400</v>
      </c>
      <c r="H32" s="2">
        <f>D32+E32</f>
        <v>0</v>
      </c>
      <c r="I32" s="2" t="e">
        <f>(D32/H32)*100</f>
        <v>#DIV/0!</v>
      </c>
      <c r="J32" s="5">
        <v>0</v>
      </c>
      <c r="K32" s="5">
        <v>0</v>
      </c>
      <c r="L32" s="5">
        <v>0</v>
      </c>
      <c r="M32" s="10" t="e">
        <f>(H32/H45)*100</f>
        <v>#VALUE!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10" t="e">
        <f t="shared" ref="S32:S43" si="6">O32/N32</f>
        <v>#DIV/0!</v>
      </c>
      <c r="T32" s="10" t="e">
        <f t="shared" ref="T32:T43" si="7">P32/N32</f>
        <v>#DIV/0!</v>
      </c>
      <c r="U32" s="10" t="e">
        <f t="shared" ref="U32:U43" si="8">Q32/N32</f>
        <v>#DIV/0!</v>
      </c>
      <c r="V32" s="2" t="e">
        <f t="shared" ref="V32:V43" si="9">R32/N32</f>
        <v>#DIV/0!</v>
      </c>
      <c r="W32" s="17" t="e">
        <f t="shared" ref="W32:W43" si="10">(N32/D32)*100</f>
        <v>#DIV/0!</v>
      </c>
      <c r="X32" s="17" t="s">
        <v>21</v>
      </c>
    </row>
    <row r="33" spans="2:24" x14ac:dyDescent="0.25">
      <c r="B33" s="2"/>
      <c r="C33" s="4" t="s">
        <v>22</v>
      </c>
      <c r="D33" s="5">
        <v>0</v>
      </c>
      <c r="E33" s="5">
        <v>0</v>
      </c>
      <c r="F33" s="2">
        <v>40000</v>
      </c>
      <c r="G33" s="2">
        <v>4000</v>
      </c>
      <c r="H33" s="2">
        <f t="shared" ref="H33:H38" si="11">D33+E33</f>
        <v>0</v>
      </c>
      <c r="I33" s="2" t="e">
        <f t="shared" ref="I33:I38" si="12">(D33/H33)*100</f>
        <v>#DIV/0!</v>
      </c>
      <c r="J33" s="5">
        <v>0</v>
      </c>
      <c r="K33" s="5">
        <v>0</v>
      </c>
      <c r="L33" s="5">
        <v>0</v>
      </c>
      <c r="M33" s="10" t="e">
        <f>(H33/H45)*100</f>
        <v>#VALUE!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10" t="e">
        <f t="shared" si="6"/>
        <v>#DIV/0!</v>
      </c>
      <c r="T33" s="10" t="e">
        <f t="shared" si="7"/>
        <v>#DIV/0!</v>
      </c>
      <c r="U33" s="10" t="e">
        <f t="shared" si="8"/>
        <v>#DIV/0!</v>
      </c>
      <c r="V33" s="2" t="e">
        <f t="shared" si="9"/>
        <v>#DIV/0!</v>
      </c>
      <c r="W33" s="17" t="e">
        <f t="shared" si="10"/>
        <v>#DIV/0!</v>
      </c>
      <c r="X33" s="17" t="s">
        <v>22</v>
      </c>
    </row>
    <row r="34" spans="2:24" x14ac:dyDescent="0.25">
      <c r="B34" s="2"/>
      <c r="C34" s="4" t="s">
        <v>23</v>
      </c>
      <c r="D34" s="5">
        <v>0</v>
      </c>
      <c r="E34" s="5">
        <v>0</v>
      </c>
      <c r="F34" s="2">
        <v>9800</v>
      </c>
      <c r="G34" s="2">
        <v>1600</v>
      </c>
      <c r="H34" s="2">
        <f t="shared" si="11"/>
        <v>0</v>
      </c>
      <c r="I34" s="2" t="e">
        <f t="shared" si="12"/>
        <v>#DIV/0!</v>
      </c>
      <c r="J34" s="5">
        <v>0</v>
      </c>
      <c r="K34" s="5">
        <v>0</v>
      </c>
      <c r="L34" s="5">
        <v>0</v>
      </c>
      <c r="M34" s="10" t="e">
        <f>(H34/H45)*100</f>
        <v>#VALUE!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10" t="e">
        <f t="shared" si="6"/>
        <v>#DIV/0!</v>
      </c>
      <c r="T34" s="10" t="e">
        <f t="shared" si="7"/>
        <v>#DIV/0!</v>
      </c>
      <c r="U34" s="10" t="e">
        <f t="shared" si="8"/>
        <v>#DIV/0!</v>
      </c>
      <c r="V34" s="2" t="e">
        <f t="shared" si="9"/>
        <v>#DIV/0!</v>
      </c>
      <c r="W34" s="17" t="e">
        <f t="shared" si="10"/>
        <v>#DIV/0!</v>
      </c>
      <c r="X34" s="17" t="s">
        <v>23</v>
      </c>
    </row>
    <row r="35" spans="2:24" x14ac:dyDescent="0.25">
      <c r="B35" s="2"/>
      <c r="C35" s="4" t="s">
        <v>24</v>
      </c>
      <c r="D35" s="5">
        <v>0</v>
      </c>
      <c r="E35" s="5">
        <v>0</v>
      </c>
      <c r="F35" s="2">
        <v>18000</v>
      </c>
      <c r="G35" s="2">
        <v>6000</v>
      </c>
      <c r="H35" s="2">
        <f t="shared" si="11"/>
        <v>0</v>
      </c>
      <c r="I35" s="2" t="e">
        <f t="shared" si="12"/>
        <v>#DIV/0!</v>
      </c>
      <c r="J35" s="5">
        <v>0</v>
      </c>
      <c r="K35" s="5">
        <v>0</v>
      </c>
      <c r="L35" s="5">
        <v>0</v>
      </c>
      <c r="M35" s="10" t="e">
        <f>(H35/H45)*100</f>
        <v>#VALUE!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10" t="e">
        <f t="shared" si="6"/>
        <v>#DIV/0!</v>
      </c>
      <c r="T35" s="10" t="e">
        <f t="shared" si="7"/>
        <v>#DIV/0!</v>
      </c>
      <c r="U35" s="10" t="e">
        <f t="shared" si="8"/>
        <v>#DIV/0!</v>
      </c>
      <c r="V35" s="2" t="e">
        <f t="shared" si="9"/>
        <v>#DIV/0!</v>
      </c>
      <c r="W35" s="17" t="e">
        <f t="shared" si="10"/>
        <v>#DIV/0!</v>
      </c>
      <c r="X35" s="17" t="s">
        <v>24</v>
      </c>
    </row>
    <row r="36" spans="2:24" x14ac:dyDescent="0.25">
      <c r="B36" s="2"/>
      <c r="C36" s="4" t="s">
        <v>25</v>
      </c>
      <c r="D36" s="5">
        <v>0</v>
      </c>
      <c r="E36" s="5">
        <v>0</v>
      </c>
      <c r="F36" s="2">
        <v>14000</v>
      </c>
      <c r="G36" s="2">
        <v>5200</v>
      </c>
      <c r="H36" s="2">
        <f t="shared" si="11"/>
        <v>0</v>
      </c>
      <c r="I36" s="2" t="e">
        <f t="shared" si="12"/>
        <v>#DIV/0!</v>
      </c>
      <c r="J36" s="5">
        <v>0</v>
      </c>
      <c r="K36" s="5">
        <v>0</v>
      </c>
      <c r="L36" s="5">
        <v>0</v>
      </c>
      <c r="M36" s="10" t="e">
        <f>(H36/H45)*100</f>
        <v>#VALUE!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10" t="e">
        <f t="shared" si="6"/>
        <v>#DIV/0!</v>
      </c>
      <c r="T36" s="10" t="e">
        <f t="shared" si="7"/>
        <v>#DIV/0!</v>
      </c>
      <c r="U36" s="10" t="e">
        <f t="shared" si="8"/>
        <v>#DIV/0!</v>
      </c>
      <c r="V36" s="2" t="e">
        <f t="shared" si="9"/>
        <v>#DIV/0!</v>
      </c>
      <c r="W36" s="17" t="e">
        <f t="shared" si="10"/>
        <v>#DIV/0!</v>
      </c>
      <c r="X36" s="17" t="s">
        <v>25</v>
      </c>
    </row>
    <row r="37" spans="2:24" x14ac:dyDescent="0.25">
      <c r="B37" s="2"/>
      <c r="C37" s="4" t="s">
        <v>26</v>
      </c>
      <c r="D37" s="5">
        <v>0</v>
      </c>
      <c r="E37" s="5">
        <v>0</v>
      </c>
      <c r="F37" s="2">
        <v>15500</v>
      </c>
      <c r="G37" s="2">
        <v>3000</v>
      </c>
      <c r="H37" s="2">
        <f t="shared" si="11"/>
        <v>0</v>
      </c>
      <c r="I37" s="2" t="e">
        <f t="shared" si="12"/>
        <v>#DIV/0!</v>
      </c>
      <c r="J37" s="5">
        <v>0</v>
      </c>
      <c r="K37" s="5">
        <v>0</v>
      </c>
      <c r="L37" s="5">
        <v>0</v>
      </c>
      <c r="M37" s="10" t="e">
        <f>(H37/H45)*100</f>
        <v>#VALUE!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10" t="e">
        <f t="shared" si="6"/>
        <v>#DIV/0!</v>
      </c>
      <c r="T37" s="10" t="e">
        <f t="shared" si="7"/>
        <v>#DIV/0!</v>
      </c>
      <c r="U37" s="10" t="e">
        <f t="shared" si="8"/>
        <v>#DIV/0!</v>
      </c>
      <c r="V37" s="2" t="e">
        <f t="shared" si="9"/>
        <v>#DIV/0!</v>
      </c>
      <c r="W37" s="17" t="e">
        <f t="shared" si="10"/>
        <v>#DIV/0!</v>
      </c>
      <c r="X37" s="17" t="s">
        <v>26</v>
      </c>
    </row>
    <row r="38" spans="2:24" x14ac:dyDescent="0.25">
      <c r="B38" s="2"/>
      <c r="C38" s="4" t="s">
        <v>53</v>
      </c>
      <c r="D38" s="5">
        <v>0</v>
      </c>
      <c r="E38" s="5">
        <v>0</v>
      </c>
      <c r="F38" s="2">
        <v>29000</v>
      </c>
      <c r="G38" s="2">
        <v>900</v>
      </c>
      <c r="H38" s="2">
        <f t="shared" si="11"/>
        <v>0</v>
      </c>
      <c r="I38" s="2" t="e">
        <f t="shared" si="12"/>
        <v>#DIV/0!</v>
      </c>
      <c r="J38" s="5">
        <v>0</v>
      </c>
      <c r="K38" s="5">
        <v>0</v>
      </c>
      <c r="L38" s="5">
        <v>0</v>
      </c>
      <c r="M38" s="10" t="e">
        <f>(H38/H45)*100</f>
        <v>#VALUE!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10" t="e">
        <f t="shared" si="6"/>
        <v>#DIV/0!</v>
      </c>
      <c r="T38" s="10" t="e">
        <f t="shared" si="7"/>
        <v>#DIV/0!</v>
      </c>
      <c r="U38" s="10" t="e">
        <f t="shared" si="8"/>
        <v>#DIV/0!</v>
      </c>
      <c r="V38" s="2" t="e">
        <f t="shared" si="9"/>
        <v>#DIV/0!</v>
      </c>
      <c r="W38" s="17" t="e">
        <f t="shared" si="10"/>
        <v>#DIV/0!</v>
      </c>
      <c r="X38" s="17" t="s">
        <v>53</v>
      </c>
    </row>
    <row r="39" spans="2:24" x14ac:dyDescent="0.25">
      <c r="B39" s="2"/>
      <c r="C39" s="4" t="s">
        <v>27</v>
      </c>
      <c r="D39" s="5">
        <v>0</v>
      </c>
      <c r="E39" s="5">
        <v>0</v>
      </c>
      <c r="F39" s="2">
        <v>22000</v>
      </c>
      <c r="G39" s="2">
        <v>8000</v>
      </c>
      <c r="H39" s="2">
        <f t="shared" ref="H39:H43" si="13">D39+E39</f>
        <v>0</v>
      </c>
      <c r="I39" s="2" t="e">
        <f t="shared" ref="I39:I43" si="14">(D39/H39)*100</f>
        <v>#DIV/0!</v>
      </c>
      <c r="J39" s="5">
        <v>0</v>
      </c>
      <c r="K39" s="5">
        <v>0</v>
      </c>
      <c r="L39" s="5">
        <v>0</v>
      </c>
      <c r="M39" s="10" t="e">
        <f>(H39/H46)*100</f>
        <v>#DIV/0!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10" t="e">
        <f t="shared" si="6"/>
        <v>#DIV/0!</v>
      </c>
      <c r="T39" s="10" t="e">
        <f t="shared" si="7"/>
        <v>#DIV/0!</v>
      </c>
      <c r="U39" s="10" t="e">
        <f t="shared" si="8"/>
        <v>#DIV/0!</v>
      </c>
      <c r="V39" s="2" t="e">
        <f t="shared" si="9"/>
        <v>#DIV/0!</v>
      </c>
      <c r="W39" s="17" t="e">
        <f t="shared" si="10"/>
        <v>#DIV/0!</v>
      </c>
      <c r="X39" s="17" t="s">
        <v>27</v>
      </c>
    </row>
    <row r="40" spans="2:24" x14ac:dyDescent="0.25">
      <c r="B40" s="2"/>
      <c r="C40" s="4" t="s">
        <v>28</v>
      </c>
      <c r="D40" s="5">
        <v>0</v>
      </c>
      <c r="E40" s="5">
        <v>0</v>
      </c>
      <c r="F40" s="2">
        <v>25000</v>
      </c>
      <c r="G40" s="2">
        <v>9000</v>
      </c>
      <c r="H40" s="2">
        <f t="shared" si="13"/>
        <v>0</v>
      </c>
      <c r="I40" s="2" t="e">
        <f t="shared" si="14"/>
        <v>#DIV/0!</v>
      </c>
      <c r="J40" s="5">
        <v>0</v>
      </c>
      <c r="K40" s="5">
        <v>0</v>
      </c>
      <c r="L40" s="5">
        <v>0</v>
      </c>
      <c r="M40" s="10" t="e">
        <f>(H40/H46)*100</f>
        <v>#DIV/0!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10" t="e">
        <f t="shared" si="6"/>
        <v>#DIV/0!</v>
      </c>
      <c r="T40" s="10" t="e">
        <f t="shared" si="7"/>
        <v>#DIV/0!</v>
      </c>
      <c r="U40" s="10" t="e">
        <f t="shared" si="8"/>
        <v>#DIV/0!</v>
      </c>
      <c r="V40" s="2" t="e">
        <f t="shared" si="9"/>
        <v>#DIV/0!</v>
      </c>
      <c r="W40" s="17" t="e">
        <f t="shared" si="10"/>
        <v>#DIV/0!</v>
      </c>
      <c r="X40" s="17" t="s">
        <v>28</v>
      </c>
    </row>
    <row r="41" spans="2:24" x14ac:dyDescent="0.25">
      <c r="B41" s="2"/>
      <c r="C41" s="4" t="s">
        <v>29</v>
      </c>
      <c r="D41" s="5">
        <v>0</v>
      </c>
      <c r="E41" s="5">
        <v>0</v>
      </c>
      <c r="F41" s="2">
        <v>8250</v>
      </c>
      <c r="G41" s="2">
        <v>900</v>
      </c>
      <c r="H41" s="2">
        <f t="shared" si="13"/>
        <v>0</v>
      </c>
      <c r="I41" s="2" t="e">
        <f t="shared" si="14"/>
        <v>#DIV/0!</v>
      </c>
      <c r="J41" s="5">
        <v>0</v>
      </c>
      <c r="K41" s="5">
        <v>0</v>
      </c>
      <c r="L41" s="5">
        <v>0</v>
      </c>
      <c r="M41" s="10" t="e">
        <f>(H41/H46)*100</f>
        <v>#DIV/0!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10" t="e">
        <f t="shared" si="6"/>
        <v>#DIV/0!</v>
      </c>
      <c r="T41" s="10" t="e">
        <f t="shared" si="7"/>
        <v>#DIV/0!</v>
      </c>
      <c r="U41" s="10" t="e">
        <f t="shared" si="8"/>
        <v>#DIV/0!</v>
      </c>
      <c r="V41" s="2" t="e">
        <f t="shared" si="9"/>
        <v>#DIV/0!</v>
      </c>
      <c r="W41" s="17" t="e">
        <f t="shared" si="10"/>
        <v>#DIV/0!</v>
      </c>
      <c r="X41" s="17" t="s">
        <v>29</v>
      </c>
    </row>
    <row r="42" spans="2:24" x14ac:dyDescent="0.25">
      <c r="B42" s="2"/>
      <c r="C42" s="4" t="s">
        <v>30</v>
      </c>
      <c r="D42" s="5">
        <v>0</v>
      </c>
      <c r="E42" s="5">
        <v>0</v>
      </c>
      <c r="F42" s="2">
        <v>4200</v>
      </c>
      <c r="G42" s="2">
        <v>600</v>
      </c>
      <c r="H42" s="2">
        <f t="shared" si="13"/>
        <v>0</v>
      </c>
      <c r="I42" s="2" t="e">
        <f t="shared" si="14"/>
        <v>#DIV/0!</v>
      </c>
      <c r="J42" s="5">
        <v>0</v>
      </c>
      <c r="K42" s="5">
        <v>0</v>
      </c>
      <c r="L42" s="5">
        <v>0</v>
      </c>
      <c r="M42" s="10" t="e">
        <f>(H42/H46)*100</f>
        <v>#DIV/0!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10" t="e">
        <f t="shared" si="6"/>
        <v>#DIV/0!</v>
      </c>
      <c r="T42" s="10" t="e">
        <f t="shared" si="7"/>
        <v>#DIV/0!</v>
      </c>
      <c r="U42" s="10" t="e">
        <f t="shared" si="8"/>
        <v>#DIV/0!</v>
      </c>
      <c r="V42" s="2" t="e">
        <f t="shared" si="9"/>
        <v>#DIV/0!</v>
      </c>
      <c r="W42" s="17" t="e">
        <f t="shared" si="10"/>
        <v>#DIV/0!</v>
      </c>
      <c r="X42" s="17" t="s">
        <v>30</v>
      </c>
    </row>
    <row r="43" spans="2:24" x14ac:dyDescent="0.25">
      <c r="B43" s="2"/>
      <c r="C43" s="4" t="s">
        <v>31</v>
      </c>
      <c r="D43" s="5">
        <v>0</v>
      </c>
      <c r="E43" s="5">
        <v>0</v>
      </c>
      <c r="F43" s="2">
        <v>11000</v>
      </c>
      <c r="G43" s="2">
        <v>2400</v>
      </c>
      <c r="H43" s="2">
        <f t="shared" si="13"/>
        <v>0</v>
      </c>
      <c r="I43" s="2" t="e">
        <f t="shared" si="14"/>
        <v>#DIV/0!</v>
      </c>
      <c r="J43" s="5">
        <v>0</v>
      </c>
      <c r="K43" s="5">
        <v>0</v>
      </c>
      <c r="L43" s="5">
        <v>0</v>
      </c>
      <c r="M43" s="10" t="e">
        <f>(H43/H46)*100</f>
        <v>#DIV/0!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10" t="e">
        <f t="shared" si="6"/>
        <v>#DIV/0!</v>
      </c>
      <c r="T43" s="10" t="e">
        <f t="shared" si="7"/>
        <v>#DIV/0!</v>
      </c>
      <c r="U43" s="10" t="e">
        <f t="shared" si="8"/>
        <v>#DIV/0!</v>
      </c>
      <c r="V43" s="2" t="e">
        <f t="shared" si="9"/>
        <v>#DIV/0!</v>
      </c>
      <c r="W43" s="17" t="e">
        <f t="shared" si="10"/>
        <v>#DIV/0!</v>
      </c>
      <c r="X43" s="17" t="s">
        <v>31</v>
      </c>
    </row>
    <row r="44" spans="2:24" x14ac:dyDescent="0.25">
      <c r="B44" s="2"/>
      <c r="C44" s="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4" x14ac:dyDescent="0.25">
      <c r="B45" s="2"/>
      <c r="C45" s="4" t="s">
        <v>39</v>
      </c>
      <c r="D45" s="11" t="s">
        <v>40</v>
      </c>
      <c r="E45" s="2"/>
      <c r="F45" s="2" t="s">
        <v>42</v>
      </c>
      <c r="G45" s="2"/>
      <c r="H45" s="2" t="s">
        <v>41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4" x14ac:dyDescent="0.25">
      <c r="B46" s="2"/>
      <c r="C46" s="5">
        <v>0</v>
      </c>
      <c r="D46" s="2">
        <f>D31+D32+D33+D34+D35+D36+D37+D38+D39+D40+D41+D42+D43</f>
        <v>0</v>
      </c>
      <c r="E46" s="2"/>
      <c r="F46" s="2">
        <f>C46+H46</f>
        <v>0</v>
      </c>
      <c r="G46" s="2"/>
      <c r="H46" s="2">
        <f>H31+H32+H33+H34+H35+H36+H37+H38+H39+H40+H41+H42+H43</f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4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2:24" x14ac:dyDescent="0.25">
      <c r="B48" s="2"/>
      <c r="C48" s="2" t="s">
        <v>43</v>
      </c>
      <c r="D48" s="2"/>
      <c r="E48" s="2" t="s">
        <v>44</v>
      </c>
      <c r="F48" s="2" t="s">
        <v>45</v>
      </c>
      <c r="G48" s="2" t="s">
        <v>48</v>
      </c>
      <c r="H48" s="2" t="s">
        <v>50</v>
      </c>
    </row>
    <row r="49" spans="2:8" x14ac:dyDescent="0.25">
      <c r="B49" s="2"/>
      <c r="C49" s="5">
        <v>0</v>
      </c>
      <c r="D49" s="2"/>
      <c r="E49" s="2" t="e">
        <f>(D46/H46)*100</f>
        <v>#DIV/0!</v>
      </c>
      <c r="F49" s="2" t="e">
        <f>(((D31*G31)-J31)+((D32*G32)-J32)+((D33*G33)-J33)+((D34*G34)-J34)+((D35*G35)-J35)+((D36*G36)-J36)+((D37*G37)-J37)+((D38*G38)-J38)+((D39*G39)-J39)+((D40*G40)-J40)+((D41*G41)-J41)+((D42*G42)-J42)+((D43*G43)-J43))/F46</f>
        <v>#DIV/0!</v>
      </c>
      <c r="G49" s="2" t="e">
        <f>((((D31*G31)-J31)+((D32*G32)-J32)+((D33*G33)-J33)+((D34*G34)-J34)+((D35*G35)-J35)+((D36*G36)-J36)+((D37*G37)-J37)+((D38*G38)-J38)+((D39*G39)-J39)+((D40*G40)-J40)+((D41*G41)-J41)+((D42*G42)-J42)+((D43*G43)-J43)-(350*H46))/F46)-(((F46-(C46-C49)+L31+L32+L33+L34+L35+L36+L37+L38+L39+L40+L41+L42+L43)/F46)*E28)</f>
        <v>#DIV/0!</v>
      </c>
      <c r="H49" s="2" t="e">
        <f>(((D31*F31)-K31)+((D32*F32)-K32)+((D33*F33)-K33)+((D34*F34)-K34)+((D35*F35)-K35)+((D36*F36)-K36)+((D37*F37)-K37)+((D38*F38)-K38)+((D39*F39)-K39)+((D40*F40)-K40)+((D41*F41)-K41)+((D42*F42)-K42)+((D43*F43)-K43))/F46</f>
        <v>#DIV/0!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connor</cp:lastModifiedBy>
  <dcterms:created xsi:type="dcterms:W3CDTF">2012-10-07T07:01:37Z</dcterms:created>
  <dcterms:modified xsi:type="dcterms:W3CDTF">2012-10-07T11:09:15Z</dcterms:modified>
</cp:coreProperties>
</file>